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7515" windowHeight="5640" tabRatio="602" firstSheet="7" activeTab="9"/>
  </bookViews>
  <sheets>
    <sheet name="2019 год свод" sheetId="1" r:id="rId1"/>
    <sheet name="2019 год ясли" sheetId="2" r:id="rId2"/>
    <sheet name="2019 год сад" sheetId="3" r:id="rId3"/>
    <sheet name="2019 год свод (2)" sheetId="4" r:id="rId4"/>
    <sheet name="2019 год ясли (2)" sheetId="5" r:id="rId5"/>
    <sheet name="2019 год сад (2)" sheetId="6" r:id="rId6"/>
    <sheet name="2019 год свод (3)" sheetId="7" r:id="rId7"/>
    <sheet name="2019 год ясли (3)" sheetId="8" r:id="rId8"/>
    <sheet name="2019 год сад (3)" sheetId="9" r:id="rId9"/>
    <sheet name="2019 год свод (4)" sheetId="10" r:id="rId10"/>
    <sheet name="2019 год ясли (4)" sheetId="11" r:id="rId11"/>
    <sheet name="2019 год сад (4)" sheetId="12" r:id="rId12"/>
  </sheets>
  <definedNames/>
  <calcPr fullCalcOnLoad="1"/>
</workbook>
</file>

<file path=xl/sharedStrings.xml><?xml version="1.0" encoding="utf-8"?>
<sst xmlns="http://schemas.openxmlformats.org/spreadsheetml/2006/main" count="2336" uniqueCount="169">
  <si>
    <t>№ п/п</t>
  </si>
  <si>
    <t>Хлеб пшеничный</t>
  </si>
  <si>
    <t>кг</t>
  </si>
  <si>
    <t>Мука пшеничная</t>
  </si>
  <si>
    <t>Макаронные изделия</t>
  </si>
  <si>
    <t>Рис</t>
  </si>
  <si>
    <t>Пшено</t>
  </si>
  <si>
    <t>Манная крупа</t>
  </si>
  <si>
    <t>Перловая крупа</t>
  </si>
  <si>
    <t>Ячневая крупа</t>
  </si>
  <si>
    <t>Гречневая крупа</t>
  </si>
  <si>
    <t>Геркулес</t>
  </si>
  <si>
    <t>Пшеничная крупа</t>
  </si>
  <si>
    <t xml:space="preserve">Фасоль </t>
  </si>
  <si>
    <t>Овощи разные, в том числе:</t>
  </si>
  <si>
    <t>шт</t>
  </si>
  <si>
    <t>Сахар песок</t>
  </si>
  <si>
    <t>Масло растительное</t>
  </si>
  <si>
    <t>Кефир</t>
  </si>
  <si>
    <t xml:space="preserve">Творог </t>
  </si>
  <si>
    <t>Сметана</t>
  </si>
  <si>
    <t>Сыр</t>
  </si>
  <si>
    <t xml:space="preserve">Чай  </t>
  </si>
  <si>
    <t>Соль пищевая</t>
  </si>
  <si>
    <t>Дрожжи хлебные</t>
  </si>
  <si>
    <t>Кисель</t>
  </si>
  <si>
    <t>Напиток какао (0,375кг)</t>
  </si>
  <si>
    <t>Аскорбиновая кислота СУБС</t>
  </si>
  <si>
    <t>литр</t>
  </si>
  <si>
    <t xml:space="preserve">Сок натуральный,тетрапак 1 литр </t>
  </si>
  <si>
    <t>Итого</t>
  </si>
  <si>
    <t>Наименование продуктов</t>
  </si>
  <si>
    <t>Ед.изм.</t>
  </si>
  <si>
    <t>Цена</t>
  </si>
  <si>
    <t>Факт. норма в граммах дети</t>
  </si>
  <si>
    <t>Норма в граммах на сотрудников</t>
  </si>
  <si>
    <t>Объем потребности(кол-во)</t>
  </si>
  <si>
    <t>Объем месяц (дети)</t>
  </si>
  <si>
    <t>Объем квартал (дети)</t>
  </si>
  <si>
    <t>Объем кв-л сотрудники</t>
  </si>
  <si>
    <t>Сумма сотрудники год</t>
  </si>
  <si>
    <t>Сумма дети год</t>
  </si>
  <si>
    <t xml:space="preserve">Картофель </t>
  </si>
  <si>
    <t xml:space="preserve">Капуста  </t>
  </si>
  <si>
    <t xml:space="preserve">Морковь </t>
  </si>
  <si>
    <t xml:space="preserve">Свекла </t>
  </si>
  <si>
    <t xml:space="preserve">Лук репчатый </t>
  </si>
  <si>
    <t>Сухофрукты</t>
  </si>
  <si>
    <t xml:space="preserve">Яйцо </t>
  </si>
  <si>
    <t>Всего дети + сотрудники</t>
  </si>
  <si>
    <t>Объем год</t>
  </si>
  <si>
    <t>Сумма год</t>
  </si>
  <si>
    <t>1/5 раз в неделю</t>
  </si>
  <si>
    <t>Яблоки</t>
  </si>
  <si>
    <t>10г 1 раз в неделю</t>
  </si>
  <si>
    <t>Кол-во дней (дети)</t>
  </si>
  <si>
    <t>ГККП "Ясли-сад № 16 "Таңшолпан" акимата г. Темиртау отдела образования г. Темиртау"</t>
  </si>
  <si>
    <t>Хлеб ржаной</t>
  </si>
  <si>
    <t>Бананы</t>
  </si>
  <si>
    <t>25г 1 раз в неделю</t>
  </si>
  <si>
    <t>40г 1 раз в неделю</t>
  </si>
  <si>
    <t>Икра кабачковая 460г</t>
  </si>
  <si>
    <t>Руководитель ГККП "Ясли-сад № 16 "Таңшолпан" акимата г. Темиртау отдела образования г. Темиртау"</t>
  </si>
  <si>
    <t>Кукурузная крупа</t>
  </si>
  <si>
    <t>Огурцы консервированные 2-х л (нетто 1,2кг)</t>
  </si>
  <si>
    <t>Печень</t>
  </si>
  <si>
    <t>Молоко 6 %</t>
  </si>
  <si>
    <t xml:space="preserve">Объем  год            (дети) </t>
  </si>
  <si>
    <t>Объем  сотрудники год</t>
  </si>
  <si>
    <t xml:space="preserve">Чеснок </t>
  </si>
  <si>
    <t>Болгарский перец (июль-сентябрь)</t>
  </si>
  <si>
    <t>Баклажан (июль-сентябрь)</t>
  </si>
  <si>
    <t>36г 3 раза в неделю</t>
  </si>
  <si>
    <t>100г 1 раза в неделю</t>
  </si>
  <si>
    <t>58г 1 раз в неделю</t>
  </si>
  <si>
    <t>150г 1 раз в неделю</t>
  </si>
  <si>
    <t>Сгущенное молоко (380г), цельное</t>
  </si>
  <si>
    <t>200г 3 раза в месяц</t>
  </si>
  <si>
    <t>Мясо говядина</t>
  </si>
  <si>
    <t>3 раза в неделю по 50 г.</t>
  </si>
  <si>
    <t>53г 1 раз в 2 недели</t>
  </si>
  <si>
    <t>Сосиски</t>
  </si>
  <si>
    <t>Колбаса</t>
  </si>
  <si>
    <t>по 33 г 1 раз в 2 недели</t>
  </si>
  <si>
    <t xml:space="preserve"> по 0,7г 2 раза в неделю</t>
  </si>
  <si>
    <t>по 5г 3 раза в неделю</t>
  </si>
  <si>
    <t>Говядина тушённая (0,325)</t>
  </si>
  <si>
    <t>Изюм</t>
  </si>
  <si>
    <t>Лавровый лист (10г)</t>
  </si>
  <si>
    <t xml:space="preserve"> на 1 неделю одна пачка</t>
  </si>
  <si>
    <t>пачка</t>
  </si>
  <si>
    <t>Диетсестра:_____________________Алдашова М.С.</t>
  </si>
  <si>
    <t>Сырок творожный</t>
  </si>
  <si>
    <t>Ванилин 1г</t>
  </si>
  <si>
    <t>Общая сумма сотрудники: 60 тенге х 228 дней х 50 человек = 684 000,00 тенге</t>
  </si>
  <si>
    <t>Томат-паста (950 гр)</t>
  </si>
  <si>
    <t>Масло сливочное с растит. Добавками фасов. по 0,2кг</t>
  </si>
  <si>
    <t>Мясо куриное (окорочка)</t>
  </si>
  <si>
    <t>30г 2 раза в месяц</t>
  </si>
  <si>
    <t>Кукуруза консервированная (400г)</t>
  </si>
  <si>
    <t>по 30г 2 раза в месяц</t>
  </si>
  <si>
    <t>Огурцы (июнь-октябрь)</t>
  </si>
  <si>
    <t>Помидоры (июнь-октябрь)</t>
  </si>
  <si>
    <t>Дусмагамбетова Ю.И.</t>
  </si>
  <si>
    <t>Общая сумма по плану на 12 месяцев дети (2 ясельных группы): 382 тенге х 198 дней х 40 детей = 3 025 440,00 тенге</t>
  </si>
  <si>
    <t xml:space="preserve"> Плановое количество детей 40 (198 дней). </t>
  </si>
  <si>
    <t>150г 3 раза в месяц</t>
  </si>
  <si>
    <t>30г 2 раза в неделю</t>
  </si>
  <si>
    <t>по 30 г 2 раза в  месяц</t>
  </si>
  <si>
    <t>по 15г 1 раз за 2 недели</t>
  </si>
  <si>
    <t>по 40г 1 раз в две недели</t>
  </si>
  <si>
    <t>по 30 г 2 раза в месяц</t>
  </si>
  <si>
    <t>1г 1 раз в неделю</t>
  </si>
  <si>
    <t>в неделю 2 г.</t>
  </si>
  <si>
    <t xml:space="preserve"> 80г 1 раз в неделю</t>
  </si>
  <si>
    <t xml:space="preserve"> 100г 2 раза в  месяц</t>
  </si>
  <si>
    <t>30г 1раз в месяц</t>
  </si>
  <si>
    <t>по 15г 1 раз в неделю</t>
  </si>
  <si>
    <t>6г 1 раз в неделю</t>
  </si>
  <si>
    <t>в неделю 6 г.</t>
  </si>
  <si>
    <t>30 г 1раз в 2 месяца</t>
  </si>
  <si>
    <t>Повидло</t>
  </si>
  <si>
    <t>Горох</t>
  </si>
  <si>
    <t>Кукуруза консервированная (400гр)</t>
  </si>
  <si>
    <t>Зеленый горошек (400гр)</t>
  </si>
  <si>
    <t>потребность в месяцах на 2018</t>
  </si>
  <si>
    <t>Объем месяц сотрудники</t>
  </si>
  <si>
    <t>5 раз в неделю по 30 г.</t>
  </si>
  <si>
    <t>Общая сумма по плану на 12 месяцев дети (сад) : 472 тенге х 198 дней х 300 детей = 28 036 800,00 тенге</t>
  </si>
  <si>
    <t>11мес</t>
  </si>
  <si>
    <t xml:space="preserve"> Плановое количество детей 300 (198 дней). Сотрудников 50 человек (228 раб.деней).</t>
  </si>
  <si>
    <t xml:space="preserve">Бананы </t>
  </si>
  <si>
    <t xml:space="preserve">100г 3 раза в месяц </t>
  </si>
  <si>
    <t xml:space="preserve">100г 1 раза в месяц </t>
  </si>
  <si>
    <t>Рыба свежемороженная (сельдь)</t>
  </si>
  <si>
    <t>100г 1 раз в неделю</t>
  </si>
  <si>
    <t>3 раза в неделю по 40 г.</t>
  </si>
  <si>
    <t xml:space="preserve">Экономист:   ________________Мананникова Е.А.                                       </t>
  </si>
  <si>
    <t xml:space="preserve"> Плановое количество детей 340 (198 дней). Сотрудников 50 человек (228 раб.дней).</t>
  </si>
  <si>
    <t>Номенклатура потребности продуктов питания на 2019 год.</t>
  </si>
  <si>
    <t>Номенклатура потребности продуктов питания на 2019 год. Ясли</t>
  </si>
  <si>
    <t>25г 3 раза в неделю</t>
  </si>
  <si>
    <t>50г 1 раз в неделю</t>
  </si>
  <si>
    <t>шт.</t>
  </si>
  <si>
    <t>Масло сливочное 72,5% жирности (без растительных добавок) фасов.- сливки пастеризованные</t>
  </si>
  <si>
    <t>Молоко пакетированное 2,5%, 0,5 л.</t>
  </si>
  <si>
    <t xml:space="preserve"> 70г 1 раз в неделю</t>
  </si>
  <si>
    <t>50г 1 раз в 2 недели</t>
  </si>
  <si>
    <t>Рыба свежемороженная (горбуша) без головы</t>
  </si>
  <si>
    <t>по 30 г 1 раз в 2 недели</t>
  </si>
  <si>
    <t xml:space="preserve"> по 0,01г 2 раза в неделю</t>
  </si>
  <si>
    <t>Печенье "Рахат"</t>
  </si>
  <si>
    <t>по 3г 1 раза в неделю</t>
  </si>
  <si>
    <t xml:space="preserve"> на месяц одна пачка</t>
  </si>
  <si>
    <t>Зеленый горошек (400г)</t>
  </si>
  <si>
    <t>100г 2 раз в неделю</t>
  </si>
  <si>
    <t>Общая сумма по плану дети (всего) на 2019 год = 31 062 240,00тенге</t>
  </si>
  <si>
    <t>Всего общая сумма продуктов по плану на 2019 год = 31 746 240,00тенге.</t>
  </si>
  <si>
    <t>Номенклатура потребности продуктов питания на 2019 год с изменениями по состоянию на 29.05.2019 года</t>
  </si>
  <si>
    <t>Номенклатура потребности продуктов питания на 2019 год. Ясли с изменениями по состоянию на 29.05.2019 года</t>
  </si>
  <si>
    <t>Номенклатура потребности продуктов питания на 2019 год c изменениями по состоянию на 29.05.2019 года</t>
  </si>
  <si>
    <t>Номенклатура потребности продуктов питания на 2019 год c изменениями по состоянию на 16.07.2019 года</t>
  </si>
  <si>
    <t>Номенклатура потребности продуктов питания на 2019 год. Ясли с изменениями по состоянию на 16.07.2019 года</t>
  </si>
  <si>
    <t>Номенклатура потребности продуктов питания на 2019 год с изменениями по состоянию на 16.07.2019 года</t>
  </si>
  <si>
    <t>Диетсестра:_________________Абдираманова К.Ж.</t>
  </si>
  <si>
    <t>Общая сумма по плану на 12 месяцев дети (2 ясельные группы): 382 тенге х 198 дней х 40 детей = 3 025 440,00 тенге</t>
  </si>
  <si>
    <t>Номенклатура потребности продуктов питания на 2019 год c изменениями по состоянию на 15.11.2019 года</t>
  </si>
  <si>
    <t>Номенклатура потребности продуктов питания на 2019 год. Ясли с изменениями по состоянию на 15.11.2019 года</t>
  </si>
  <si>
    <t>Номенклатура потребности продуктов питания на 2019 год с изменениями по состоянию на 15.11.2019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</si>
</sst>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#,##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Alignment="1">
      <alignment/>
    </xf>
    <xf numFmtId="186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95" fontId="1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39" fillId="12" borderId="0" xfId="0" applyFont="1" applyFill="1" applyAlignment="1">
      <alignment/>
    </xf>
    <xf numFmtId="0" fontId="39" fillId="0" borderId="12" xfId="0" applyFont="1" applyFill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wrapText="1"/>
    </xf>
    <xf numFmtId="2" fontId="39" fillId="34" borderId="12" xfId="0" applyNumberFormat="1" applyFont="1" applyFill="1" applyBorder="1" applyAlignment="1">
      <alignment horizontal="center"/>
    </xf>
    <xf numFmtId="184" fontId="39" fillId="34" borderId="12" xfId="0" applyNumberFormat="1" applyFont="1" applyFill="1" applyBorder="1" applyAlignment="1">
      <alignment horizontal="center"/>
    </xf>
    <xf numFmtId="1" fontId="39" fillId="34" borderId="12" xfId="0" applyNumberFormat="1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vertical="justify"/>
    </xf>
    <xf numFmtId="49" fontId="39" fillId="34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wrapText="1"/>
    </xf>
    <xf numFmtId="2" fontId="41" fillId="0" borderId="12" xfId="0" applyNumberFormat="1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2" fontId="40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4" fontId="39" fillId="34" borderId="12" xfId="0" applyNumberFormat="1" applyFont="1" applyFill="1" applyBorder="1" applyAlignment="1">
      <alignment wrapText="1"/>
    </xf>
    <xf numFmtId="2" fontId="39" fillId="34" borderId="12" xfId="0" applyNumberFormat="1" applyFont="1" applyFill="1" applyBorder="1" applyAlignment="1">
      <alignment wrapText="1"/>
    </xf>
    <xf numFmtId="0" fontId="39" fillId="34" borderId="0" xfId="0" applyFont="1" applyFill="1" applyAlignment="1">
      <alignment/>
    </xf>
    <xf numFmtId="2" fontId="39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2" fontId="1" fillId="34" borderId="12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6" fontId="0" fillId="34" borderId="0" xfId="0" applyNumberFormat="1" applyFill="1" applyBorder="1" applyAlignment="1">
      <alignment horizontal="center"/>
    </xf>
    <xf numFmtId="186" fontId="0" fillId="34" borderId="0" xfId="0" applyNumberFormat="1" applyFill="1" applyAlignment="1">
      <alignment/>
    </xf>
    <xf numFmtId="186" fontId="0" fillId="34" borderId="0" xfId="0" applyNumberFormat="1" applyFill="1" applyAlignment="1">
      <alignment horizontal="right"/>
    </xf>
    <xf numFmtId="2" fontId="0" fillId="34" borderId="0" xfId="0" applyNumberForma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1" fillId="34" borderId="12" xfId="0" applyFont="1" applyFill="1" applyBorder="1" applyAlignment="1">
      <alignment wrapText="1"/>
    </xf>
    <xf numFmtId="2" fontId="41" fillId="34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2">
      <selection activeCell="O21" sqref="O21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66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350</v>
      </c>
      <c r="K31" s="33">
        <f t="shared" si="1"/>
        <v>248500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248500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300</v>
      </c>
      <c r="K32" s="33">
        <f t="shared" si="1"/>
        <v>213000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213000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aca="true" t="shared" si="6" ref="P67:P75">J67*O67</f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6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6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6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6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6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6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6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6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30695355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31363205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366885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7:D87"/>
    <mergeCell ref="B81:D81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92"/>
  <sheetViews>
    <sheetView tabSelected="1" view="pageBreakPreview" zoomScale="90" zoomScaleSheetLayoutView="90" zoomScalePageLayoutView="0" workbookViewId="0" topLeftCell="A76">
      <selection activeCell="I80" sqref="I80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ясли (4)'!G9+'2019 год сад (4)'!G9</f>
        <v>376.413</v>
      </c>
      <c r="H9" s="33">
        <f>'2019 год ясли (4)'!H9+'2019 год сад (4)'!H9</f>
        <v>1129.25</v>
      </c>
      <c r="I9" s="33">
        <f>'2019 год ясли (4)'!I9+'2019 год сад (4)'!I9</f>
        <v>4517</v>
      </c>
      <c r="J9" s="33">
        <v>120</v>
      </c>
      <c r="K9" s="33">
        <f>J9*I9</f>
        <v>542040</v>
      </c>
      <c r="L9" s="33">
        <v>570</v>
      </c>
      <c r="M9" s="33">
        <v>47.5</v>
      </c>
      <c r="N9" s="33">
        <f>J9*L9</f>
        <v>68400</v>
      </c>
      <c r="O9" s="33">
        <f>I9+L9</f>
        <v>5087</v>
      </c>
      <c r="P9" s="33">
        <f aca="true" t="shared" si="0" ref="P9:P23"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ясли (4)'!G10+'2019 год сад (4)'!G10</f>
        <v>199.5</v>
      </c>
      <c r="H10" s="33">
        <f>'2019 год ясли (4)'!H10+'2019 год сад (4)'!H10</f>
        <v>598.5</v>
      </c>
      <c r="I10" s="33">
        <f>'2019 год ясли (4)'!I10+'2019 год сад (4)'!I10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ясли (4)'!G11+'2019 год сад (4)'!G11</f>
        <v>157.333</v>
      </c>
      <c r="H11" s="33">
        <f>'2019 год ясли (4)'!H11+'2019 год сад (4)'!H11</f>
        <v>472</v>
      </c>
      <c r="I11" s="33">
        <f>'2019 год ясли (4)'!I11+'2019 год сад (4)'!I11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ясли (4)'!G12+'2019 год сад (4)'!G12</f>
        <v>47.25</v>
      </c>
      <c r="H12" s="33">
        <f>'2019 год ясли (4)'!H12+'2019 год сад (4)'!H12</f>
        <v>141.75</v>
      </c>
      <c r="I12" s="33">
        <f>'2019 год ясли (4)'!I12+'2019 год сад (4)'!I12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ясли (4)'!G13+'2019 год сад (4)'!G13</f>
        <v>64.75</v>
      </c>
      <c r="H13" s="33">
        <f>'2019 год ясли (4)'!H13+'2019 год сад (4)'!H13</f>
        <v>194.25</v>
      </c>
      <c r="I13" s="33">
        <f>'2019 год ясли (4)'!I13+'2019 год сад (4)'!I13</f>
        <v>777</v>
      </c>
      <c r="J13" s="33">
        <v>230</v>
      </c>
      <c r="K13" s="33">
        <f>J13*I13</f>
        <v>178710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800</v>
      </c>
      <c r="P13" s="33">
        <f t="shared" si="0"/>
        <v>184000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ясли (4)'!G14+'2019 год сад (4)'!G14</f>
        <v>17.92</v>
      </c>
      <c r="H14" s="33">
        <f>'2019 год ясли (4)'!H14+'2019 год сад (4)'!H14</f>
        <v>53.75</v>
      </c>
      <c r="I14" s="33">
        <f>'2019 год ясли (4)'!I14+'2019 год сад (4)'!I14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ясли (4)'!G15+'2019 год сад (4)'!G15</f>
        <v>11.253</v>
      </c>
      <c r="H15" s="33">
        <f>'2019 год ясли (4)'!H15+'2019 год сад (4)'!H15</f>
        <v>33.75</v>
      </c>
      <c r="I15" s="33">
        <f>'2019 год ясли (4)'!I15+'2019 год сад (4)'!I15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ясли (4)'!G16+'2019 год сад (4)'!G16</f>
        <v>8.5</v>
      </c>
      <c r="H16" s="33">
        <f>'2019 год ясли (4)'!H16+'2019 год сад (4)'!H16</f>
        <v>25.5</v>
      </c>
      <c r="I16" s="33">
        <f>'2019 год ясли (4)'!I16+'2019 год сад (4)'!I16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ясли (4)'!G17+'2019 год сад (4)'!G17</f>
        <v>8.33</v>
      </c>
      <c r="H17" s="33">
        <f>'2019 год ясли (4)'!H17+'2019 год сад (4)'!H17</f>
        <v>25</v>
      </c>
      <c r="I17" s="33">
        <f>'2019 год ясли (4)'!I17+'2019 год сад (4)'!I17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ясли (4)'!G18+'2019 год сад (4)'!G18</f>
        <v>39.92</v>
      </c>
      <c r="H18" s="33">
        <f>'2019 год ясли (4)'!H18+'2019 год сад (4)'!H18</f>
        <v>119.76</v>
      </c>
      <c r="I18" s="33">
        <f>'2019 год ясли (4)'!I18+'2019 год сад (4)'!I18</f>
        <v>479</v>
      </c>
      <c r="J18" s="33">
        <v>155</v>
      </c>
      <c r="K18" s="33">
        <f t="shared" si="1"/>
        <v>74245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525</v>
      </c>
      <c r="P18" s="33">
        <f t="shared" si="0"/>
        <v>81375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ясли (4)'!G19+'2019 год сад (4)'!G19</f>
        <v>8.33</v>
      </c>
      <c r="H19" s="33">
        <f>'2019 год ясли (4)'!H19+'2019 год сад (4)'!H19</f>
        <v>25</v>
      </c>
      <c r="I19" s="33">
        <f>'2019 год ясли (4)'!I19+'2019 год сад (4)'!I19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ясли (4)'!G20+'2019 год сад (4)'!G20</f>
        <v>8.33</v>
      </c>
      <c r="H20" s="33">
        <f>'2019 год ясли (4)'!H20+'2019 год сад (4)'!H20</f>
        <v>25</v>
      </c>
      <c r="I20" s="33">
        <f>'2019 год ясли (4)'!I20+'2019 год сад (4)'!I20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ясли (4)'!G21+'2019 год сад (4)'!G21</f>
        <v>3.17</v>
      </c>
      <c r="H21" s="33">
        <f>'2019 год ясли (4)'!H21+'2019 год сад (4)'!H21</f>
        <v>9.5</v>
      </c>
      <c r="I21" s="33">
        <f>'2019 год ясли (4)'!I21+'2019 год сад (4)'!I21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ясли (4)'!G22+'2019 год сад (4)'!G22</f>
        <v>5.25</v>
      </c>
      <c r="H22" s="33">
        <f>'2019 год ясли (4)'!H22+'2019 год сад (4)'!H22</f>
        <v>15.75</v>
      </c>
      <c r="I22" s="33">
        <f>'2019 год ясли (4)'!I22+'2019 год сад (4)'!I22</f>
        <v>63</v>
      </c>
      <c r="J22" s="33">
        <v>110</v>
      </c>
      <c r="K22" s="33">
        <f t="shared" si="1"/>
        <v>6930</v>
      </c>
      <c r="L22" s="33">
        <v>12</v>
      </c>
      <c r="M22" s="33">
        <v>1</v>
      </c>
      <c r="N22" s="33">
        <f t="shared" si="2"/>
        <v>1320</v>
      </c>
      <c r="O22" s="33">
        <f t="shared" si="3"/>
        <v>75</v>
      </c>
      <c r="P22" s="33">
        <f t="shared" si="0"/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ясли (4)'!G23+'2019 год сад (4)'!G23</f>
        <v>10.42</v>
      </c>
      <c r="H23" s="33">
        <f>'2019 год ясли (4)'!H23+'2019 год сад (4)'!H23</f>
        <v>31.26</v>
      </c>
      <c r="I23" s="33">
        <f>'2019 год ясли (4)'!I23+'2019 год сад (4)'!I23</f>
        <v>125</v>
      </c>
      <c r="J23" s="33">
        <v>220</v>
      </c>
      <c r="K23" s="33">
        <f t="shared" si="1"/>
        <v>27500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125</v>
      </c>
      <c r="P23" s="33">
        <f t="shared" si="0"/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'2019 год ясли (4)'!G24+'2019 год сад (4)'!G24</f>
        <v>0</v>
      </c>
      <c r="H24" s="33">
        <f>'2019 год ясли (4)'!H24+'2019 год сад (4)'!H24</f>
        <v>0</v>
      </c>
      <c r="I24" s="33">
        <f>'2019 год ясли (4)'!I24+'2019 год сад (4)'!I24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ясли (4)'!G25+'2019 год сад (4)'!G25</f>
        <v>744.163</v>
      </c>
      <c r="H25" s="33">
        <f>'2019 год ясли (4)'!H25+'2019 год сад (4)'!H25</f>
        <v>2232.5</v>
      </c>
      <c r="I25" s="33">
        <f>'2019 год ясли (4)'!I25+'2019 год сад (4)'!I25</f>
        <v>8930</v>
      </c>
      <c r="J25" s="33">
        <v>150</v>
      </c>
      <c r="K25" s="33">
        <f t="shared" si="1"/>
        <v>1339500</v>
      </c>
      <c r="L25" s="33">
        <v>684</v>
      </c>
      <c r="M25" s="33">
        <v>57</v>
      </c>
      <c r="N25" s="33">
        <f>J25*L25</f>
        <v>102600</v>
      </c>
      <c r="O25" s="33">
        <f t="shared" si="3"/>
        <v>9614</v>
      </c>
      <c r="P25" s="33">
        <f aca="true" t="shared" si="5" ref="P25:P75"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ясли (4)'!G26+'2019 год сад (4)'!G26</f>
        <v>181.75</v>
      </c>
      <c r="H26" s="33">
        <f>'2019 год ясли (4)'!H26+'2019 год сад (4)'!H26</f>
        <v>545.25</v>
      </c>
      <c r="I26" s="33">
        <f>'2019 год ясли (4)'!I26+'2019 год сад (4)'!I26</f>
        <v>2181</v>
      </c>
      <c r="J26" s="33">
        <v>120</v>
      </c>
      <c r="K26" s="33">
        <f t="shared" si="1"/>
        <v>261720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2295</v>
      </c>
      <c r="P26" s="33">
        <f t="shared" si="5"/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ясли (4)'!G27+'2019 год сад (4)'!G27</f>
        <v>173</v>
      </c>
      <c r="H27" s="33">
        <f>'2019 год ясли (4)'!H27+'2019 год сад (4)'!H27</f>
        <v>519</v>
      </c>
      <c r="I27" s="33">
        <f>'2019 год ясли (4)'!I27+'2019 год сад (4)'!I27</f>
        <v>2076</v>
      </c>
      <c r="J27" s="33">
        <v>130</v>
      </c>
      <c r="K27" s="33">
        <f t="shared" si="1"/>
        <v>269880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2179</v>
      </c>
      <c r="P27" s="33">
        <f t="shared" si="5"/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ясли (4)'!G28+'2019 год сад (4)'!G28</f>
        <v>76.59</v>
      </c>
      <c r="H28" s="33">
        <f>'2019 год ясли (4)'!H28+'2019 год сад (4)'!H28</f>
        <v>229.75</v>
      </c>
      <c r="I28" s="33">
        <f>'2019 год ясли (4)'!I28+'2019 год сад (4)'!I28</f>
        <v>919</v>
      </c>
      <c r="J28" s="33">
        <v>130</v>
      </c>
      <c r="K28" s="33">
        <f t="shared" si="1"/>
        <v>119470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976</v>
      </c>
      <c r="P28" s="33">
        <f t="shared" si="5"/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ясли (4)'!G29+'2019 год сад (4)'!G29</f>
        <v>145.17</v>
      </c>
      <c r="H29" s="33">
        <f>'2019 год ясли (4)'!H29+'2019 год сад (4)'!H29</f>
        <v>435.5</v>
      </c>
      <c r="I29" s="33">
        <f>'2019 год ясли (4)'!I29+'2019 год сад (4)'!I29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ясли (4)'!G30+'2019 год сад (4)'!G30</f>
        <v>2.8</v>
      </c>
      <c r="H30" s="33">
        <f>'2019 год ясли (4)'!H30+'2019 год сад (4)'!H30</f>
        <v>8.4</v>
      </c>
      <c r="I30" s="33">
        <f>'2019 год ясли (4)'!I30+'2019 год сад (4)'!I30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ясли (4)'!G31+'2019 год сад (4)'!G31</f>
        <v>142</v>
      </c>
      <c r="H31" s="33">
        <f>'2019 год ясли (4)'!H31+'2019 год сад (4)'!H31</f>
        <v>426</v>
      </c>
      <c r="I31" s="33">
        <f>'2019 год ясли (4)'!I31+'2019 год сад (4)'!I31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ясли (4)'!G32+'2019 год сад (4)'!G32</f>
        <v>142</v>
      </c>
      <c r="H32" s="33">
        <f>'2019 год ясли (4)'!H32+'2019 год сад (4)'!H32</f>
        <v>426</v>
      </c>
      <c r="I32" s="33">
        <f>'2019 год ясли (4)'!I32+'2019 год сад (4)'!I32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ясли (4)'!G33+'2019 год сад (4)'!G33</f>
        <v>136</v>
      </c>
      <c r="H33" s="33">
        <f>'2019 год ясли (4)'!H33+'2019 год сад (4)'!H33</f>
        <v>408</v>
      </c>
      <c r="I33" s="33">
        <f>'2019 год ясли (4)'!I33+'2019 год сад (4)'!I33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ясли (4)'!G34+'2019 год сад (4)'!G34</f>
        <v>78</v>
      </c>
      <c r="H34" s="33">
        <f>'2019 год ясли (4)'!H34+'2019 год сад (4)'!H34</f>
        <v>234</v>
      </c>
      <c r="I34" s="33">
        <f>'2019 год ясли (4)'!I34+'2019 год сад (4)'!I34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ясли (4)'!G35+'2019 год сад (4)'!G35</f>
        <v>20</v>
      </c>
      <c r="H35" s="33">
        <f>'2019 год ясли (4)'!H35+'2019 год сад (4)'!H35</f>
        <v>60</v>
      </c>
      <c r="I35" s="33">
        <f>'2019 год ясли (4)'!I35+'2019 год сад (4)'!I35</f>
        <v>240</v>
      </c>
      <c r="J35" s="33">
        <v>420</v>
      </c>
      <c r="K35" s="33">
        <f t="shared" si="1"/>
        <v>100800</v>
      </c>
      <c r="L35" s="33">
        <v>12</v>
      </c>
      <c r="M35" s="33">
        <v>1</v>
      </c>
      <c r="N35" s="33">
        <f t="shared" si="2"/>
        <v>5040</v>
      </c>
      <c r="O35" s="33">
        <f t="shared" si="3"/>
        <v>252</v>
      </c>
      <c r="P35" s="33">
        <f t="shared" si="5"/>
        <v>105840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ясли (4)'!G36+'2019 год сад (4)'!G36</f>
        <v>196</v>
      </c>
      <c r="H36" s="33">
        <f>'2019 год ясли (4)'!H36+'2019 год сад (4)'!H36</f>
        <v>588</v>
      </c>
      <c r="I36" s="33">
        <f>'2019 год ясли (4)'!I36+'2019 год сад (4)'!I36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ясли (4)'!G37+'2019 год сад (4)'!G37</f>
        <v>222</v>
      </c>
      <c r="H37" s="33">
        <f>'2019 год ясли (4)'!H37+'2019 год сад (4)'!H37</f>
        <v>666</v>
      </c>
      <c r="I37" s="33">
        <f>'2019 год ясли (4)'!I37+'2019 год сад (4)'!I37</f>
        <v>2664</v>
      </c>
      <c r="J37" s="33">
        <v>450</v>
      </c>
      <c r="K37" s="33">
        <f t="shared" si="1"/>
        <v>1198800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2664</v>
      </c>
      <c r="P37" s="33">
        <f t="shared" si="5"/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ясли (4)'!G38+'2019 год сад (4)'!G38</f>
        <v>204</v>
      </c>
      <c r="H38" s="33">
        <f>'2019 год ясли (4)'!H38+'2019 год сад (4)'!H38</f>
        <v>612</v>
      </c>
      <c r="I38" s="33">
        <f>'2019 год ясли (4)'!I38+'2019 год сад (4)'!I38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ясли (4)'!G39+'2019 год сад (4)'!G39</f>
        <v>39.58</v>
      </c>
      <c r="H39" s="33">
        <f>'2019 год ясли (4)'!H39+'2019 год сад (4)'!H39</f>
        <v>118.75</v>
      </c>
      <c r="I39" s="33">
        <f>'2019 год ясли (4)'!I39+'2019 год сад (4)'!I39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ясли (4)'!G40+'2019 год сад (4)'!G40</f>
        <v>184.16</v>
      </c>
      <c r="H40" s="33">
        <f>'2019 год ясли (4)'!H40+'2019 год сад (4)'!H40</f>
        <v>552.5</v>
      </c>
      <c r="I40" s="33">
        <f>'2019 год ясли (4)'!I40+'2019 год сад (4)'!I40</f>
        <v>2210</v>
      </c>
      <c r="J40" s="33">
        <v>270</v>
      </c>
      <c r="K40" s="33">
        <f t="shared" si="1"/>
        <v>596700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2300</v>
      </c>
      <c r="P40" s="33">
        <f t="shared" si="5"/>
        <v>621000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ясли (4)'!G41+'2019 год сад (4)'!G41</f>
        <v>12.15</v>
      </c>
      <c r="H41" s="33">
        <f>'2019 год ясли (4)'!H41+'2019 год сад (4)'!H41</f>
        <v>36.45</v>
      </c>
      <c r="I41" s="33">
        <f>'2019 год ясли (4)'!I41+'2019 год сад (4)'!I41</f>
        <v>145.8</v>
      </c>
      <c r="J41" s="33">
        <v>900</v>
      </c>
      <c r="K41" s="33">
        <f t="shared" si="1"/>
        <v>131220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145.8</v>
      </c>
      <c r="P41" s="33">
        <f t="shared" si="5"/>
        <v>131220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ясли (4)'!G42+'2019 год сад (4)'!G42</f>
        <v>78.5</v>
      </c>
      <c r="H42" s="33">
        <f>'2019 год ясли (4)'!H42+'2019 год сад (4)'!H42</f>
        <v>235.5</v>
      </c>
      <c r="I42" s="33">
        <f>'2019 год ясли (4)'!I42+'2019 год сад (4)'!I42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ясли (4)'!G43+'2019 год сад (4)'!G43</f>
        <v>39.58</v>
      </c>
      <c r="H43" s="33">
        <f>'2019 год ясли (4)'!H43+'2019 год сад (4)'!H43</f>
        <v>118.75</v>
      </c>
      <c r="I43" s="33">
        <f>'2019 год ясли (4)'!I43+'2019 год сад (4)'!I43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ясли (4)'!G44+'2019 год сад (4)'!G44</f>
        <v>2057.5</v>
      </c>
      <c r="H44" s="33">
        <f>'2019 год ясли (4)'!H44+'2019 год сад (4)'!H44</f>
        <v>6172.5</v>
      </c>
      <c r="I44" s="33">
        <f>'2019 год ясли (4)'!I44+'2019 год сад (4)'!I44</f>
        <v>24690</v>
      </c>
      <c r="J44" s="33">
        <v>30</v>
      </c>
      <c r="K44" s="33">
        <f t="shared" si="1"/>
        <v>740700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24834</v>
      </c>
      <c r="P44" s="33">
        <f t="shared" si="5"/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ясли (4)'!G45+'2019 год сад (4)'!G45</f>
        <v>965</v>
      </c>
      <c r="H45" s="33">
        <f>'2019 год ясли (4)'!H45+'2019 год сад (4)'!H45</f>
        <v>2895</v>
      </c>
      <c r="I45" s="33">
        <f>'2019 год ясли (4)'!I45+'2019 год сад (4)'!I45</f>
        <v>11580</v>
      </c>
      <c r="J45" s="33">
        <v>200</v>
      </c>
      <c r="K45" s="33">
        <f t="shared" si="1"/>
        <v>2316000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11580</v>
      </c>
      <c r="P45" s="33">
        <f t="shared" si="5"/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ясли (4)'!G46+'2019 год сад (4)'!G46</f>
        <v>54.42</v>
      </c>
      <c r="H46" s="33">
        <f>'2019 год ясли (4)'!H46+'2019 год сад (4)'!H46</f>
        <v>163.25</v>
      </c>
      <c r="I46" s="33">
        <f>'2019 год ясли (4)'!I46+'2019 год сад (4)'!I46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ясли (4)'!G47+'2019 год сад (4)'!G47</f>
        <v>53</v>
      </c>
      <c r="H47" s="33">
        <f>'2019 год ясли (4)'!H47+'2019 год сад (4)'!H47</f>
        <v>159</v>
      </c>
      <c r="I47" s="33">
        <f>'2019 год ясли (4)'!I47+'2019 год сад (4)'!I47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ясли (4)'!G48+'2019 год сад (4)'!G48</f>
        <v>198</v>
      </c>
      <c r="H48" s="33">
        <f>'2019 год ясли (4)'!H48+'2019 год сад (4)'!H48</f>
        <v>594</v>
      </c>
      <c r="I48" s="33">
        <f>'2019 год ясли (4)'!I48+'2019 год сад (4)'!I48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ясли (4)'!G49+'2019 год сад (4)'!G49</f>
        <v>62.5</v>
      </c>
      <c r="H49" s="33">
        <f>'2019 год ясли (4)'!H49+'2019 год сад (4)'!H49</f>
        <v>187.5</v>
      </c>
      <c r="I49" s="33">
        <f>'2019 год ясли (4)'!I49+'2019 год сад (4)'!I49</f>
        <v>750</v>
      </c>
      <c r="J49" s="33">
        <v>990</v>
      </c>
      <c r="K49" s="33">
        <f t="shared" si="1"/>
        <v>742500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750</v>
      </c>
      <c r="P49" s="33">
        <f t="shared" si="5"/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ясли (4)'!G50+'2019 год сад (4)'!G50</f>
        <v>638</v>
      </c>
      <c r="H50" s="33">
        <f>'2019 год ясли (4)'!H50+'2019 год сад (4)'!H50</f>
        <v>1914</v>
      </c>
      <c r="I50" s="33">
        <f>'2019 год ясли (4)'!I50+'2019 год сад (4)'!I50</f>
        <v>7656</v>
      </c>
      <c r="J50" s="33">
        <v>120</v>
      </c>
      <c r="K50" s="33">
        <f>J50*I50</f>
        <v>918720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7656</v>
      </c>
      <c r="P50" s="33">
        <f t="shared" si="5"/>
        <v>918720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ясли (4)'!G51+'2019 год сад (4)'!G51</f>
        <v>174.83</v>
      </c>
      <c r="H51" s="33">
        <f>'2019 год ясли (4)'!H51+'2019 год сад (4)'!H51</f>
        <v>524.5</v>
      </c>
      <c r="I51" s="33">
        <f>'2019 год ясли (4)'!I51+'2019 год сад (4)'!I51</f>
        <v>2098</v>
      </c>
      <c r="J51" s="33">
        <v>940</v>
      </c>
      <c r="K51" s="33">
        <f>J51*I51</f>
        <v>1972120</v>
      </c>
      <c r="L51" s="33">
        <v>342</v>
      </c>
      <c r="M51" s="33">
        <v>28.5</v>
      </c>
      <c r="N51" s="33">
        <f>J51*L51</f>
        <v>321480</v>
      </c>
      <c r="O51" s="33">
        <f>I51+L51</f>
        <v>2440</v>
      </c>
      <c r="P51" s="33">
        <f t="shared" si="5"/>
        <v>2293600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ясли (4)'!G52+'2019 год сад (4)'!G52</f>
        <v>228.33999999999997</v>
      </c>
      <c r="H52" s="33">
        <f>'2019 год ясли (4)'!H52+'2019 год сад (4)'!H52</f>
        <v>685.01</v>
      </c>
      <c r="I52" s="33">
        <f>'2019 год ясли (4)'!I52+'2019 год сад (4)'!I52</f>
        <v>2740</v>
      </c>
      <c r="J52" s="33">
        <v>1750</v>
      </c>
      <c r="K52" s="33">
        <f t="shared" si="1"/>
        <v>4795000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2740</v>
      </c>
      <c r="P52" s="33">
        <f t="shared" si="5"/>
        <v>4795000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ясли (4)'!G53+'2019 год сад (4)'!G53</f>
        <v>32</v>
      </c>
      <c r="H53" s="33">
        <f>'2019 год ясли (4)'!H53+'2019 год сад (4)'!H53</f>
        <v>96</v>
      </c>
      <c r="I53" s="33">
        <f>'2019 год ясли (4)'!I53+'2019 год сад (4)'!I53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ясли (4)'!G54+'2019 год сад (4)'!G54</f>
        <v>36</v>
      </c>
      <c r="H54" s="33">
        <f>'2019 год ясли (4)'!H54+'2019 год сад (4)'!H54</f>
        <v>108</v>
      </c>
      <c r="I54" s="33">
        <f>'2019 год ясли (4)'!I54+'2019 год сад (4)'!I54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ясли (4)'!G55+'2019 год сад (4)'!G55</f>
        <v>20.42</v>
      </c>
      <c r="H55" s="33">
        <f>'2019 год ясли (4)'!H55+'2019 год сад (4)'!H55</f>
        <v>61.25</v>
      </c>
      <c r="I55" s="33">
        <f>'2019 год ясли (4)'!I55+'2019 год сад (4)'!I55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ясли (4)'!G56+'2019 год сад (4)'!G56</f>
        <v>15.17</v>
      </c>
      <c r="H56" s="33">
        <f>'2019 год ясли (4)'!H56+'2019 год сад (4)'!H56</f>
        <v>45.5</v>
      </c>
      <c r="I56" s="33">
        <f>'2019 год ясли (4)'!I56+'2019 год сад (4)'!I56</f>
        <v>182</v>
      </c>
      <c r="J56" s="33">
        <v>1620</v>
      </c>
      <c r="K56" s="33">
        <f t="shared" si="1"/>
        <v>294840</v>
      </c>
      <c r="L56" s="33">
        <v>0</v>
      </c>
      <c r="M56" s="33">
        <v>0</v>
      </c>
      <c r="N56" s="33">
        <f t="shared" si="2"/>
        <v>0</v>
      </c>
      <c r="O56" s="33">
        <f t="shared" si="3"/>
        <v>182</v>
      </c>
      <c r="P56" s="33">
        <f t="shared" si="5"/>
        <v>294840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ясли (4)'!G57+'2019 год сад (4)'!G57</f>
        <v>91.08</v>
      </c>
      <c r="H57" s="33">
        <f>'2019 год ясли (4)'!H57+'2019 год сад (4)'!H57</f>
        <v>273.25</v>
      </c>
      <c r="I57" s="33">
        <f>'2019 год ясли (4)'!I57+'2019 год сад (4)'!I57</f>
        <v>1093</v>
      </c>
      <c r="J57" s="33">
        <v>1550</v>
      </c>
      <c r="K57" s="33">
        <f t="shared" si="1"/>
        <v>1694150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1093</v>
      </c>
      <c r="P57" s="33">
        <f t="shared" si="5"/>
        <v>1694150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ясли (4)'!G58+'2019 год сад (4)'!G58</f>
        <v>22.33</v>
      </c>
      <c r="H58" s="33">
        <f>'2019 год ясли (4)'!H58+'2019 год сад (4)'!H58</f>
        <v>67</v>
      </c>
      <c r="I58" s="33">
        <f>'2019 год ясли (4)'!I58+'2019 год сад (4)'!I58</f>
        <v>268</v>
      </c>
      <c r="J58" s="33">
        <v>620</v>
      </c>
      <c r="K58" s="33">
        <f t="shared" si="1"/>
        <v>166160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268</v>
      </c>
      <c r="P58" s="33">
        <f t="shared" si="5"/>
        <v>166160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ясли (4)'!G59+'2019 год сад (4)'!G59</f>
        <v>24.8</v>
      </c>
      <c r="H59" s="33">
        <f>'2019 год ясли (4)'!H59+'2019 год сад (4)'!H59</f>
        <v>74.4</v>
      </c>
      <c r="I59" s="33">
        <f>'2019 год ясли (4)'!I59+'2019 год сад (4)'!I59</f>
        <v>298</v>
      </c>
      <c r="J59" s="33">
        <v>650</v>
      </c>
      <c r="K59" s="33">
        <f t="shared" si="1"/>
        <v>193700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332</v>
      </c>
      <c r="P59" s="33">
        <f t="shared" si="5"/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ясли (4)'!G60+'2019 год сад (4)'!G60</f>
        <v>3.66</v>
      </c>
      <c r="H60" s="33">
        <f>'2019 год ясли (4)'!H60+'2019 год сад (4)'!H60</f>
        <v>11</v>
      </c>
      <c r="I60" s="33">
        <f>'2019 год ясли (4)'!I60+'2019 год сад (4)'!I60</f>
        <v>44</v>
      </c>
      <c r="J60" s="33">
        <v>2650</v>
      </c>
      <c r="K60" s="33">
        <f t="shared" si="1"/>
        <v>116600</v>
      </c>
      <c r="L60" s="33">
        <v>0</v>
      </c>
      <c r="M60" s="33">
        <v>0</v>
      </c>
      <c r="N60" s="33">
        <f>J60*L60</f>
        <v>0</v>
      </c>
      <c r="O60" s="33">
        <f t="shared" si="3"/>
        <v>44</v>
      </c>
      <c r="P60" s="33">
        <f t="shared" si="5"/>
        <v>116600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ясли (4)'!G61+'2019 год сад (4)'!G61</f>
        <v>20.08</v>
      </c>
      <c r="H61" s="33">
        <f>'2019 год ясли (4)'!H61+'2019 год сад (4)'!H61</f>
        <v>60.25</v>
      </c>
      <c r="I61" s="33">
        <f>'2019 год ясли (4)'!I61+'2019 год сад (4)'!I61</f>
        <v>241</v>
      </c>
      <c r="J61" s="33">
        <v>45</v>
      </c>
      <c r="K61" s="33">
        <f t="shared" si="1"/>
        <v>10845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264</v>
      </c>
      <c r="P61" s="33">
        <f t="shared" si="5"/>
        <v>11880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ясли (4)'!G62+'2019 год сад (4)'!G62</f>
        <v>2.16</v>
      </c>
      <c r="H62" s="33">
        <f>'2019 год ясли (4)'!H62+'2019 год сад (4)'!H62</f>
        <v>6.5</v>
      </c>
      <c r="I62" s="33">
        <f>'2019 год ясли (4)'!I62+'2019 год сад (4)'!I62</f>
        <v>26</v>
      </c>
      <c r="J62" s="33">
        <v>330</v>
      </c>
      <c r="K62" s="33">
        <f t="shared" si="1"/>
        <v>8580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26</v>
      </c>
      <c r="P62" s="33">
        <f t="shared" si="5"/>
        <v>8580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ясли (4)'!G63+'2019 год сад (4)'!G63</f>
        <v>20.42</v>
      </c>
      <c r="H63" s="33">
        <f>'2019 год ясли (4)'!H63+'2019 год сад (4)'!H63</f>
        <v>61.25</v>
      </c>
      <c r="I63" s="33">
        <f>'2019 год ясли (4)'!I63+'2019 год сад (4)'!I63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ясли (4)'!G64+'2019 год сад (4)'!G64</f>
        <v>19</v>
      </c>
      <c r="H64" s="33">
        <f>'2019 год ясли (4)'!H64+'2019 год сад (4)'!H64</f>
        <v>57</v>
      </c>
      <c r="I64" s="33">
        <f>'2019 год ясли (4)'!I64+'2019 год сад (4)'!I64</f>
        <v>228</v>
      </c>
      <c r="J64" s="33">
        <v>580</v>
      </c>
      <c r="K64" s="33">
        <f t="shared" si="1"/>
        <v>132240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228</v>
      </c>
      <c r="P64" s="33">
        <f t="shared" si="5"/>
        <v>132240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ясли (4)'!G65+'2019 год сад (4)'!G65</f>
        <v>5.59</v>
      </c>
      <c r="H65" s="33">
        <f>'2019 год ясли (4)'!H65+'2019 год сад (4)'!H65</f>
        <v>16.75</v>
      </c>
      <c r="I65" s="33">
        <f>'2019 год ясли (4)'!I65+'2019 год сад (4)'!I65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ясли (4)'!G66+'2019 год сад (4)'!G66</f>
        <v>1</v>
      </c>
      <c r="H66" s="33">
        <f>'2019 год ясли (4)'!H66+'2019 год сад (4)'!H66</f>
        <v>3</v>
      </c>
      <c r="I66" s="33">
        <f>'2019 год ясли (4)'!I66+'2019 год сад (4)'!I66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ясли (4)'!G67+'2019 год сад (4)'!G67</f>
        <v>45</v>
      </c>
      <c r="H67" s="33">
        <f>'2019 год ясли (4)'!H67+'2019 год сад (4)'!H67</f>
        <v>135</v>
      </c>
      <c r="I67" s="33">
        <f>'2019 год ясли (4)'!I67+'2019 год сад (4)'!I67</f>
        <v>540</v>
      </c>
      <c r="J67" s="33">
        <v>180</v>
      </c>
      <c r="K67" s="33">
        <f t="shared" si="1"/>
        <v>97200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540</v>
      </c>
      <c r="P67" s="33">
        <f t="shared" si="5"/>
        <v>97200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ясли (4)'!G68+'2019 год сад (4)'!G68</f>
        <v>51</v>
      </c>
      <c r="H68" s="33">
        <f>'2019 год ясли (4)'!H68+'2019 год сад (4)'!H68</f>
        <v>153</v>
      </c>
      <c r="I68" s="33">
        <f>'2019 год ясли (4)'!I68+'2019 год сад (4)'!I68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ясли (4)'!G69+'2019 год сад (4)'!G69</f>
        <v>51</v>
      </c>
      <c r="H69" s="33">
        <f>'2019 год ясли (4)'!H69+'2019 год сад (4)'!H69</f>
        <v>153</v>
      </c>
      <c r="I69" s="33">
        <f>'2019 год ясли (4)'!I69+'2019 год сад (4)'!I69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ясли (4)'!G70+'2019 год сад (4)'!G70</f>
        <v>42.33</v>
      </c>
      <c r="H70" s="33">
        <f>'2019 год ясли (4)'!H70+'2019 год сад (4)'!H70</f>
        <v>127</v>
      </c>
      <c r="I70" s="33">
        <f>'2019 год ясли (4)'!I70+'2019 год сад (4)'!I70</f>
        <v>508</v>
      </c>
      <c r="J70" s="33">
        <v>500</v>
      </c>
      <c r="K70" s="33">
        <f t="shared" si="1"/>
        <v>254000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508</v>
      </c>
      <c r="P70" s="33">
        <f t="shared" si="5"/>
        <v>254000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ясли (4)'!G71+'2019 год сад (4)'!G71</f>
        <v>14.42</v>
      </c>
      <c r="H71" s="33">
        <f>'2019 год ясли (4)'!H71+'2019 год сад (4)'!H71</f>
        <v>43.25</v>
      </c>
      <c r="I71" s="33">
        <f>'2019 год ясли (4)'!I71+'2019 год сад (4)'!I71</f>
        <v>173</v>
      </c>
      <c r="J71" s="33">
        <v>1600</v>
      </c>
      <c r="K71" s="33">
        <f t="shared" si="1"/>
        <v>276800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173</v>
      </c>
      <c r="P71" s="33">
        <f t="shared" si="5"/>
        <v>276800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ясли (4)'!G72+'2019 год сад (4)'!G72</f>
        <v>1.3399999999999999</v>
      </c>
      <c r="H72" s="33">
        <f>'2019 год ясли (4)'!H72+'2019 год сад (4)'!H72</f>
        <v>4</v>
      </c>
      <c r="I72" s="33">
        <f>'2019 год ясли (4)'!I72+'2019 год сад (4)'!I72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ясли (4)'!G73+'2019 год сад (4)'!G73</f>
        <v>8</v>
      </c>
      <c r="H73" s="33">
        <f>'2019 год ясли (4)'!H73+'2019 год сад (4)'!H73</f>
        <v>24</v>
      </c>
      <c r="I73" s="33">
        <f>'2019 год ясли (4)'!I73+'2019 год сад (4)'!I73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ясли (4)'!G74+'2019 год сад (4)'!G74</f>
        <v>5</v>
      </c>
      <c r="H74" s="33">
        <f>'2019 год ясли (4)'!H74+'2019 год сад (4)'!H74</f>
        <v>15</v>
      </c>
      <c r="I74" s="33">
        <f>'2019 год ясли (4)'!I74+'2019 год сад (4)'!I74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ясли (4)'!G75+'2019 год сад (4)'!G75</f>
        <v>27</v>
      </c>
      <c r="H75" s="33">
        <f>'2019 год ясли (4)'!H75+'2019 год сад (4)'!H75</f>
        <v>81</v>
      </c>
      <c r="I75" s="33">
        <f>'2019 год ясли (4)'!I75+'2019 год сад (4)'!I75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31"/>
      <c r="B76" s="67" t="s">
        <v>30</v>
      </c>
      <c r="C76" s="31"/>
      <c r="D76" s="31"/>
      <c r="E76" s="31"/>
      <c r="F76" s="31"/>
      <c r="G76" s="31"/>
      <c r="H76" s="31"/>
      <c r="I76" s="31"/>
      <c r="J76" s="31"/>
      <c r="K76" s="68">
        <f>SUM(K9:K75)</f>
        <v>27616925</v>
      </c>
      <c r="L76" s="31"/>
      <c r="M76" s="31"/>
      <c r="N76" s="68">
        <f>SUM(N9:N75)</f>
        <v>667850</v>
      </c>
      <c r="O76" s="31">
        <f>I76+L76</f>
        <v>0</v>
      </c>
      <c r="P76" s="68">
        <f>SUM(P9:P75)</f>
        <v>28284775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3445315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164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165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P3" sqref="P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3152845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-127405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1">
      <selection activeCell="H19" sqref="H19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230</v>
      </c>
      <c r="K13" s="33">
        <f>J13*I13</f>
        <v>161000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723</v>
      </c>
      <c r="P13" s="33">
        <f t="shared" si="0"/>
        <v>166290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155</v>
      </c>
      <c r="K18" s="33">
        <f t="shared" si="1"/>
        <v>66805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477</v>
      </c>
      <c r="P18" s="33">
        <f t="shared" si="0"/>
        <v>73935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5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17</v>
      </c>
      <c r="H35" s="33">
        <v>51</v>
      </c>
      <c r="I35" s="33">
        <v>204</v>
      </c>
      <c r="J35" s="33">
        <v>420</v>
      </c>
      <c r="K35" s="33">
        <f t="shared" si="1"/>
        <v>85680</v>
      </c>
      <c r="L35" s="33">
        <v>12</v>
      </c>
      <c r="M35" s="33">
        <v>1</v>
      </c>
      <c r="N35" s="33">
        <f t="shared" si="2"/>
        <v>5040</v>
      </c>
      <c r="O35" s="33">
        <f t="shared" si="3"/>
        <v>216</v>
      </c>
      <c r="P35" s="33">
        <f t="shared" si="5"/>
        <v>90720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150.83</v>
      </c>
      <c r="H51" s="33">
        <v>452.5</v>
      </c>
      <c r="I51" s="33">
        <v>1810</v>
      </c>
      <c r="J51" s="33">
        <v>940</v>
      </c>
      <c r="K51" s="33">
        <f>J51*I51</f>
        <v>1701400</v>
      </c>
      <c r="L51" s="33">
        <v>342</v>
      </c>
      <c r="M51" s="33">
        <v>28.5</v>
      </c>
      <c r="N51" s="33">
        <f>J51*L51</f>
        <v>321480</v>
      </c>
      <c r="O51" s="33">
        <f>I51+L51</f>
        <v>2152</v>
      </c>
      <c r="P51" s="33">
        <f t="shared" si="5"/>
        <v>2022880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</v>
      </c>
      <c r="H64" s="33">
        <v>45</v>
      </c>
      <c r="I64" s="33">
        <v>180</v>
      </c>
      <c r="J64" s="33">
        <v>580</v>
      </c>
      <c r="K64" s="33">
        <f t="shared" si="1"/>
        <v>104400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180</v>
      </c>
      <c r="P64" s="33">
        <f t="shared" si="5"/>
        <v>104400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</v>
      </c>
      <c r="H67" s="33">
        <v>93</v>
      </c>
      <c r="I67" s="33">
        <v>372</v>
      </c>
      <c r="J67" s="33">
        <v>180</v>
      </c>
      <c r="K67" s="33">
        <f t="shared" si="1"/>
        <v>66960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372</v>
      </c>
      <c r="P67" s="33">
        <f t="shared" si="5"/>
        <v>66960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13</v>
      </c>
      <c r="H71" s="33">
        <v>39</v>
      </c>
      <c r="I71" s="33">
        <v>156</v>
      </c>
      <c r="J71" s="33">
        <v>1600</v>
      </c>
      <c r="K71" s="33">
        <f t="shared" si="1"/>
        <v>249600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156</v>
      </c>
      <c r="P71" s="33">
        <f t="shared" si="5"/>
        <v>249600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31"/>
      <c r="B76" s="67" t="s">
        <v>30</v>
      </c>
      <c r="C76" s="31"/>
      <c r="D76" s="31"/>
      <c r="E76" s="31"/>
      <c r="F76" s="31"/>
      <c r="G76" s="31"/>
      <c r="H76" s="31"/>
      <c r="I76" s="31"/>
      <c r="J76" s="31"/>
      <c r="K76" s="68">
        <f>SUM(K9:K75)</f>
        <v>24464080</v>
      </c>
      <c r="L76" s="31"/>
      <c r="M76" s="31"/>
      <c r="N76" s="68">
        <f>SUM(N9:N75)</f>
        <v>667850</v>
      </c>
      <c r="O76" s="31">
        <f>I76+L76</f>
        <v>0</v>
      </c>
      <c r="P76" s="33">
        <f>SUM(P9:P75)</f>
        <v>25131930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3572720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70">
      <selection activeCell="R71" sqref="R71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350</v>
      </c>
      <c r="K31" s="33">
        <f t="shared" si="1"/>
        <v>21000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300</v>
      </c>
      <c r="K32" s="33">
        <f t="shared" si="1"/>
        <v>18000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3143845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-118405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1">
      <selection activeCell="H73" sqref="H73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66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350</v>
      </c>
      <c r="K31" s="33">
        <f t="shared" si="1"/>
        <v>227500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227500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300</v>
      </c>
      <c r="K32" s="33">
        <f t="shared" si="1"/>
        <v>195000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195000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aca="true" t="shared" si="9" ref="P67:P75">J67*O67</f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9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9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9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9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9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9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9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9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27551510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28219360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485290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8">
      <selection activeCell="K33" sqref="K33:K3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30773455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31441305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288785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R7" sqref="R7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3150445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-125005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22">
      <selection activeCell="R6" sqref="R6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27623010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28290860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413790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49">
      <selection activeCell="O60" sqref="O60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30793855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31461705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268385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7.75" customHeight="1">
      <c r="B81" s="57" t="s">
        <v>137</v>
      </c>
      <c r="C81" s="57"/>
      <c r="D81" s="57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57"/>
      <c r="C87" s="57"/>
      <c r="D87" s="57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M33" sqref="M3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125</v>
      </c>
      <c r="M6" s="58" t="s">
        <v>39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3152845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-127405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1" ht="26.25" customHeight="1">
      <c r="B81" s="57" t="s">
        <v>137</v>
      </c>
      <c r="C81" s="57"/>
      <c r="D81" s="57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37">
      <selection activeCell="I64" sqref="I6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66" t="s">
        <v>163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</row>
    <row r="3" spans="1:15" ht="12.7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/>
    </row>
    <row r="4" spans="1:15" ht="12.75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58" t="s">
        <v>0</v>
      </c>
      <c r="B6" s="58" t="s">
        <v>31</v>
      </c>
      <c r="C6" s="58" t="s">
        <v>34</v>
      </c>
      <c r="D6" s="58" t="s">
        <v>35</v>
      </c>
      <c r="E6" s="58" t="s">
        <v>55</v>
      </c>
      <c r="F6" s="58" t="s">
        <v>32</v>
      </c>
      <c r="G6" s="60" t="s">
        <v>36</v>
      </c>
      <c r="H6" s="61"/>
      <c r="I6" s="62"/>
      <c r="J6" s="58" t="s">
        <v>33</v>
      </c>
      <c r="K6" s="58" t="s">
        <v>41</v>
      </c>
      <c r="L6" s="58" t="s">
        <v>68</v>
      </c>
      <c r="M6" s="58" t="s">
        <v>126</v>
      </c>
      <c r="N6" s="63" t="s">
        <v>40</v>
      </c>
      <c r="O6" s="64" t="s">
        <v>49</v>
      </c>
      <c r="P6" s="65"/>
    </row>
    <row r="7" spans="1:16" ht="58.5" customHeight="1">
      <c r="A7" s="59"/>
      <c r="B7" s="59"/>
      <c r="C7" s="59"/>
      <c r="D7" s="59"/>
      <c r="E7" s="59"/>
      <c r="F7" s="59"/>
      <c r="G7" s="7" t="s">
        <v>37</v>
      </c>
      <c r="H7" s="7" t="s">
        <v>38</v>
      </c>
      <c r="I7" s="7" t="s">
        <v>67</v>
      </c>
      <c r="J7" s="59"/>
      <c r="K7" s="59"/>
      <c r="L7" s="59"/>
      <c r="M7" s="59"/>
      <c r="N7" s="58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27641010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28308860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395790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57" t="s">
        <v>62</v>
      </c>
      <c r="C78" s="57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57" t="s">
        <v>91</v>
      </c>
      <c r="C80" s="57"/>
      <c r="D80" s="57"/>
      <c r="E80" s="57"/>
      <c r="F80" s="57"/>
      <c r="G80" s="57"/>
      <c r="I80" s="2"/>
      <c r="J80" s="2"/>
      <c r="K80" s="2"/>
    </row>
    <row r="81" spans="2:18" ht="26.25" customHeight="1">
      <c r="B81" s="57" t="s">
        <v>137</v>
      </c>
      <c r="C81" s="57"/>
      <c r="D81" s="57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2019-05-29T07:12:30Z</cp:lastPrinted>
  <dcterms:created xsi:type="dcterms:W3CDTF">2009-04-01T09:34:11Z</dcterms:created>
  <dcterms:modified xsi:type="dcterms:W3CDTF">2019-11-20T09:22:49Z</dcterms:modified>
  <cp:category/>
  <cp:version/>
  <cp:contentType/>
  <cp:contentStatus/>
</cp:coreProperties>
</file>